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8800" windowHeight="12390"/>
  </bookViews>
  <sheets>
    <sheet name="Копия Сводный сметный расчет - " sheetId="1" r:id="rId1"/>
  </sheets>
  <definedNames>
    <definedName name="_xlnm.Print_Titles" localSheetId="0">'Копия Сводный сметный расчет - '!$27:$27</definedName>
    <definedName name="_xlnm.Print_Area" localSheetId="0">'Копия Сводный сметный расчет - '!$A$1:$H$63</definedName>
  </definedNames>
  <calcPr calcId="145621"/>
</workbook>
</file>

<file path=xl/calcChain.xml><?xml version="1.0" encoding="utf-8"?>
<calcChain xmlns="http://schemas.openxmlformats.org/spreadsheetml/2006/main">
  <c r="F62" i="1" l="1"/>
  <c r="E62" i="1"/>
  <c r="F61" i="1"/>
  <c r="G61" i="1"/>
  <c r="G62" i="1" s="1"/>
  <c r="H61" i="1"/>
  <c r="E61" i="1"/>
  <c r="H59" i="1"/>
  <c r="F59" i="1"/>
  <c r="E59" i="1"/>
  <c r="H57" i="1"/>
  <c r="G57" i="1"/>
  <c r="F57" i="1"/>
  <c r="E57" i="1"/>
  <c r="H56" i="1"/>
  <c r="G56" i="1"/>
  <c r="H52" i="1"/>
  <c r="G52" i="1"/>
  <c r="H51" i="1"/>
  <c r="G51" i="1"/>
</calcChain>
</file>

<file path=xl/sharedStrings.xml><?xml version="1.0" encoding="utf-8"?>
<sst xmlns="http://schemas.openxmlformats.org/spreadsheetml/2006/main" count="122" uniqueCount="98">
  <si>
    <t>Форма № 1</t>
  </si>
  <si>
    <t>Заказчик</t>
  </si>
  <si>
    <t xml:space="preserve"> </t>
  </si>
  <si>
    <t>(наименование организации)</t>
  </si>
  <si>
    <t>В том числе возвратных сумм  руб.</t>
  </si>
  <si>
    <t>(ссылка на документ об утверждении)</t>
  </si>
  <si>
    <t>СВОДНЫЙ СМЕТНЫЙ РАСЧЕТ СТОИМОСТИ СТРОИТЕЛЬСТВА № ССРСС-2001</t>
  </si>
  <si>
    <t/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</si>
  <si>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</si>
  <si>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</si>
  <si>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</si>
  <si>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</si>
  <si>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</si>
  <si>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</si>
  <si>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</si>
  <si>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</si>
  <si>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</si>
  <si>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</si>
  <si>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</t>
  </si>
  <si>
    <t>2</t>
  </si>
  <si>
    <t>03:01667</t>
  </si>
  <si>
    <t>1</t>
  </si>
  <si>
    <t>03:01668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</si>
  <si>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</si>
  <si>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</si>
  <si>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</si>
  <si>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</si>
  <si>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3</t>
  </si>
  <si>
    <t>Приказ от 07.07.2022 № 332/пр прил1 п.22,25)</t>
  </si>
  <si>
    <t>Трансформаторные подстанции напряжением 35 кВ и выше, прочие объекты энергетики</t>
  </si>
  <si>
    <t>3,9*0,8%СДЛ.С</t>
  </si>
  <si>
    <t>3,9*0,8%СДЛ.М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</si>
  <si>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</si>
  <si>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</si>
  <si>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</si>
  <si>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4</t>
  </si>
  <si>
    <t>Приказ от 25.05.2021 № 325/пр</t>
  </si>
  <si>
    <t>Производство работ в зимнее время</t>
  </si>
  <si>
    <t>2,1%Г1.С:Г8.С</t>
  </si>
  <si>
    <t>2,1%Г1.М:Г8.М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</si>
  <si>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</si>
  <si>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</si>
  <si>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</si>
  <si>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5</t>
  </si>
  <si>
    <t>Приказ №468от 21.06.2010</t>
  </si>
  <si>
    <t>Строительный контроль</t>
  </si>
  <si>
    <t>2,14%(Г1.:Г9.- Г1.П:Г9.П)</t>
  </si>
  <si>
    <t>6</t>
  </si>
  <si>
    <t>Приказ №66 от 02.02.2022</t>
  </si>
  <si>
    <t>Содержание службы заказчика</t>
  </si>
  <si>
    <t>15,418%(Г1.:Г9.- Г1.П:Г9.П)</t>
  </si>
  <si>
    <t>Итого по Главе 10. "Содержание службы заказчика. Строительный контроль"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</si>
  <si>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</si>
  <si>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1-12</t>
  </si>
  <si>
    <t>Непредвиденные затраты</t>
  </si>
  <si>
    <t>Приказ от 4.08.2020 № 421/пр п.179</t>
  </si>
  <si>
    <t>Непредвиденные затраты для объектов капитального строительства производственного назначения, линейных объектов - 3%</t>
  </si>
  <si>
    <t>3%Г1.С:Г12.С</t>
  </si>
  <si>
    <t>3%Г1.М:Г12.М</t>
  </si>
  <si>
    <t>3%Г1.О:Г12.О</t>
  </si>
  <si>
    <t>3%Г1.П:Г12.П</t>
  </si>
  <si>
    <t>9</t>
  </si>
  <si>
    <t>Проектно-изыскательские работы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</si>
  <si>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</si>
  <si>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</si>
  <si>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</si>
  <si>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8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</si>
  <si>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</si>
  <si>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</si>
  <si>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</si>
  <si>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</si>
  <si>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</si>
  <si>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</si>
  <si>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</si>
  <si>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</si>
  <si>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 xml:space="preserve">Руководитель проектной организации </t>
  </si>
  <si>
    <t>[подпись (инициалы, фамилия)]</t>
  </si>
  <si>
    <t>Главный инженер проекта</t>
  </si>
  <si>
    <t xml:space="preserve">Начальник </t>
  </si>
  <si>
    <t>[должность, подпись (инициалы, фамилия)]</t>
  </si>
  <si>
    <t>Реконструкция ПС110/35/10/6кВ Западная</t>
  </si>
  <si>
    <t>Выполнение комплекса работ по объекту: Реконструкция ПС110/35/10/6кВ Западная для нужд филиала ПАО "МРСК Северо-Запада" "Вологдаэнерго" ПО Вологодские ЭС</t>
  </si>
  <si>
    <t>ЛСР №03:01667, ПНР №03:01668</t>
  </si>
  <si>
    <t>ПНР</t>
  </si>
  <si>
    <t>директор                                         А.В. Кавардин</t>
  </si>
  <si>
    <t xml:space="preserve">                                                           К. А. Воронин</t>
  </si>
  <si>
    <t>СОГЛАСОВАНО:</t>
  </si>
  <si>
    <t>УТВЕРЖДАЮ:</t>
  </si>
  <si>
    <t xml:space="preserve">Директор ПО «ВЭС» Вологодского </t>
  </si>
  <si>
    <t>Директор  ООО "Энергия Севера"</t>
  </si>
  <si>
    <t>филиала ПАО «Россети Северо-Запад»</t>
  </si>
  <si>
    <t>___________________ А.В. Кавардин</t>
  </si>
  <si>
    <t>___________________А.А. Копосов</t>
  </si>
  <si>
    <t xml:space="preserve">ПО "Вологодские ЭС" Вологодского филиала ПАО "Россети Северо-Запад", 160014, г. Вологда, ул. Гиляровского д. 61 </t>
  </si>
  <si>
    <t>"___"______________2022 г.</t>
  </si>
  <si>
    <t>Составлен(а) в базисном (текущем) уровне цен  на 2000 г.</t>
  </si>
  <si>
    <t>Договор №ВЭ2.1-22/0058 от 21.07.2022</t>
  </si>
  <si>
    <t>Сводный сметный расчет в сумме  1039069,0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</si>
</sst>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8" formatCode="0.00000"/>
  </numFmts>
  <fonts count="15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sz val="9"/>
      <name val="Arial Cyr"/>
      <charset val="204"/>
    </font>
    <font>
      <sz val="9"/>
      <name val="Times New Roman"/>
      <family val="1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3" fillId="0" borderId="2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wrapText="1"/>
    </xf>
    <xf numFmtId="0" fontId="8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horizontal="left" vertical="top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49" fontId="8" fillId="0" borderId="4" xfId="0" applyNumberFormat="1" applyFont="1" applyFill="1" applyBorder="1" applyAlignment="1" applyProtection="1"/>
    <xf numFmtId="0" fontId="8" fillId="0" borderId="4" xfId="0" applyNumberFormat="1" applyFont="1" applyFill="1" applyBorder="1" applyAlignment="1" applyProtection="1">
      <alignment horizontal="right" vertical="top" wrapText="1"/>
    </xf>
    <xf numFmtId="4" fontId="8" fillId="0" borderId="4" xfId="0" applyNumberFormat="1" applyFont="1" applyFill="1" applyBorder="1" applyAlignment="1" applyProtection="1">
      <alignment horizontal="right" vertical="top" wrapText="1"/>
    </xf>
    <xf numFmtId="4" fontId="8" fillId="0" borderId="4" xfId="0" applyNumberFormat="1" applyFont="1" applyFill="1" applyBorder="1" applyAlignment="1" applyProtection="1">
      <alignment horizontal="right" vertical="top"/>
    </xf>
    <xf numFmtId="2" fontId="1" fillId="0" borderId="4" xfId="0" applyNumberFormat="1" applyFont="1" applyFill="1" applyBorder="1" applyAlignment="1" applyProtection="1">
      <alignment horizontal="right" vertical="top" wrapText="1"/>
    </xf>
    <xf numFmtId="2" fontId="8" fillId="0" borderId="4" xfId="0" applyNumberFormat="1" applyFont="1" applyFill="1" applyBorder="1" applyAlignment="1" applyProtection="1">
      <alignment horizontal="right" vertical="top" wrapText="1"/>
    </xf>
    <xf numFmtId="0" fontId="8" fillId="0" borderId="4" xfId="0" applyNumberFormat="1" applyFont="1" applyFill="1" applyBorder="1" applyAlignment="1" applyProtection="1">
      <alignment horizontal="right" vertical="top"/>
    </xf>
    <xf numFmtId="2" fontId="8" fillId="0" borderId="4" xfId="0" applyNumberFormat="1" applyFont="1" applyFill="1" applyBorder="1" applyAlignment="1" applyProtection="1">
      <alignment horizontal="right" vertical="top"/>
    </xf>
    <xf numFmtId="164" fontId="8" fillId="0" borderId="4" xfId="0" applyNumberFormat="1" applyFont="1" applyFill="1" applyBorder="1" applyAlignment="1" applyProtection="1">
      <alignment horizontal="right" vertical="top"/>
    </xf>
    <xf numFmtId="0" fontId="10" fillId="0" borderId="0" xfId="0" applyFont="1"/>
    <xf numFmtId="0" fontId="11" fillId="0" borderId="0" xfId="0" applyFont="1"/>
    <xf numFmtId="0" fontId="0" fillId="0" borderId="0" xfId="0" applyAlignment="1"/>
    <xf numFmtId="49" fontId="12" fillId="0" borderId="0" xfId="0" applyNumberFormat="1" applyFont="1" applyAlignment="1">
      <alignment horizontal="left"/>
    </xf>
    <xf numFmtId="0" fontId="13" fillId="0" borderId="0" xfId="0" applyNumberFormat="1" applyFont="1" applyFill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49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left" vertical="center" wrapText="1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8" fillId="0" borderId="7" xfId="0" applyNumberFormat="1" applyFont="1" applyFill="1" applyBorder="1" applyAlignment="1" applyProtection="1">
      <alignment horizontal="right" vertical="top" wrapText="1"/>
    </xf>
    <xf numFmtId="0" fontId="8" fillId="0" borderId="9" xfId="0" applyNumberFormat="1" applyFont="1" applyFill="1" applyBorder="1" applyAlignment="1" applyProtection="1">
      <alignment horizontal="right" vertical="top" wrapText="1"/>
    </xf>
    <xf numFmtId="0" fontId="4" fillId="0" borderId="7" xfId="0" applyNumberFormat="1" applyFont="1" applyFill="1" applyBorder="1" applyAlignment="1" applyProtection="1">
      <alignment horizontal="right" vertical="top" wrapText="1"/>
    </xf>
    <xf numFmtId="0" fontId="4" fillId="0" borderId="9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7" fillId="0" borderId="4" xfId="0" applyNumberFormat="1" applyFont="1" applyFill="1" applyBorder="1" applyAlignment="1" applyProtection="1">
      <alignment horizontal="left" vertical="center" wrapText="1"/>
    </xf>
    <xf numFmtId="168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tabSelected="1" view="pageBreakPreview" topLeftCell="A40" zoomScaleNormal="100" zoomScaleSheetLayoutView="100" workbookViewId="0">
      <selection activeCell="O60" sqref="O60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2" customWidth="1"/>
    <col min="4" max="8" width="14" style="2" customWidth="1"/>
    <col min="9" max="9" width="9.140625" style="2"/>
    <col min="10" max="10" width="88.7109375" style="3" hidden="1" customWidth="1"/>
    <col min="11" max="11" width="108.85546875" style="3" hidden="1" customWidth="1"/>
    <col min="12" max="12" width="129.5703125" style="3" hidden="1" customWidth="1"/>
    <col min="13" max="14" width="52.85546875" style="3" hidden="1" customWidth="1"/>
    <col min="15" max="15" width="13.7109375" style="2" bestFit="1" customWidth="1"/>
    <col min="16" max="16384" width="9.140625" style="2"/>
  </cols>
  <sheetData>
    <row r="1" spans="1:15" customFormat="1" ht="15" x14ac:dyDescent="0.25">
      <c r="H1" s="4" t="s">
        <v>0</v>
      </c>
    </row>
    <row r="2" spans="1:15" customFormat="1" ht="15" x14ac:dyDescent="0.25">
      <c r="A2" s="5"/>
      <c r="B2" s="5"/>
      <c r="C2" s="6"/>
      <c r="D2" s="6"/>
      <c r="E2" s="6"/>
      <c r="F2" s="6"/>
      <c r="G2" s="6"/>
      <c r="H2" s="4"/>
    </row>
    <row r="3" spans="1:15" s="43" customFormat="1" ht="12" x14ac:dyDescent="0.2">
      <c r="B3" s="43" t="s">
        <v>86</v>
      </c>
      <c r="F3" s="43" t="s">
        <v>87</v>
      </c>
    </row>
    <row r="4" spans="1:15" s="43" customFormat="1" ht="12" x14ac:dyDescent="0.2"/>
    <row r="5" spans="1:15" s="43" customFormat="1" ht="12" x14ac:dyDescent="0.2">
      <c r="F5" s="43" t="s">
        <v>88</v>
      </c>
    </row>
    <row r="6" spans="1:15" s="43" customFormat="1" ht="12" x14ac:dyDescent="0.2">
      <c r="B6" s="43" t="s">
        <v>89</v>
      </c>
      <c r="F6" s="43" t="s">
        <v>90</v>
      </c>
    </row>
    <row r="7" spans="1:15" s="43" customFormat="1" ht="25.5" customHeight="1" x14ac:dyDescent="0.2">
      <c r="B7" s="43" t="s">
        <v>91</v>
      </c>
      <c r="F7" s="43" t="s">
        <v>92</v>
      </c>
    </row>
    <row r="8" spans="1:15" s="44" customFormat="1" ht="25.5" customHeight="1" x14ac:dyDescent="0.25">
      <c r="B8" s="45" t="s">
        <v>94</v>
      </c>
      <c r="C8" s="46"/>
      <c r="D8" s="47"/>
      <c r="E8" s="48"/>
      <c r="F8" s="45" t="s">
        <v>94</v>
      </c>
      <c r="G8" s="48"/>
      <c r="H8" s="48"/>
      <c r="I8" s="49"/>
    </row>
    <row r="9" spans="1:15" s="44" customFormat="1" ht="25.5" customHeight="1" x14ac:dyDescent="0.25">
      <c r="B9" s="45"/>
      <c r="C9" s="46"/>
      <c r="D9" s="47"/>
      <c r="E9" s="48"/>
      <c r="F9" s="45"/>
      <c r="G9" s="48"/>
      <c r="H9" s="48"/>
      <c r="I9" s="49"/>
    </row>
    <row r="10" spans="1:15" customFormat="1" ht="15" x14ac:dyDescent="0.25">
      <c r="A10" s="5"/>
      <c r="B10" s="5" t="s">
        <v>1</v>
      </c>
      <c r="C10" s="50" t="s">
        <v>93</v>
      </c>
      <c r="D10" s="50"/>
      <c r="E10" s="50"/>
      <c r="F10" s="50"/>
      <c r="G10" s="50"/>
      <c r="H10" s="6"/>
      <c r="J10" s="7" t="s">
        <v>2</v>
      </c>
    </row>
    <row r="11" spans="1:15" customFormat="1" ht="19.5" customHeight="1" x14ac:dyDescent="0.25">
      <c r="A11" s="5"/>
      <c r="B11" s="5"/>
      <c r="C11" s="51" t="s">
        <v>3</v>
      </c>
      <c r="D11" s="51"/>
      <c r="E11" s="51"/>
      <c r="F11" s="51"/>
      <c r="G11" s="51"/>
      <c r="H11" s="6"/>
    </row>
    <row r="12" spans="1:15" customFormat="1" ht="17.25" customHeight="1" x14ac:dyDescent="0.25">
      <c r="A12" s="5"/>
      <c r="B12" s="10" t="s">
        <v>97</v>
      </c>
      <c r="C12" s="9"/>
      <c r="D12" s="9"/>
      <c r="E12" s="9"/>
      <c r="F12" s="9"/>
      <c r="G12" s="9"/>
      <c r="H12" s="6"/>
    </row>
    <row r="13" spans="1:15" customFormat="1" ht="17.25" customHeight="1" x14ac:dyDescent="0.25">
      <c r="A13" s="5"/>
      <c r="B13" s="1" t="s">
        <v>4</v>
      </c>
      <c r="D13" s="4"/>
      <c r="E13" s="9"/>
      <c r="F13" s="9"/>
      <c r="G13" s="9"/>
      <c r="H13" s="6"/>
    </row>
    <row r="14" spans="1:15" customFormat="1" ht="17.25" customHeight="1" x14ac:dyDescent="0.25">
      <c r="A14" s="5"/>
      <c r="B14" s="5"/>
      <c r="C14" s="53" t="s">
        <v>82</v>
      </c>
      <c r="D14" s="53"/>
      <c r="E14" s="53"/>
      <c r="F14" s="53"/>
      <c r="G14" s="53"/>
      <c r="H14" s="6"/>
      <c r="O14" s="75">
        <v>1039068.9947368421</v>
      </c>
    </row>
    <row r="15" spans="1:15" customFormat="1" ht="11.25" customHeight="1" x14ac:dyDescent="0.25">
      <c r="A15" s="11"/>
      <c r="B15" s="11"/>
      <c r="C15" s="51" t="s">
        <v>5</v>
      </c>
      <c r="D15" s="51"/>
      <c r="E15" s="51"/>
      <c r="F15" s="51"/>
      <c r="G15" s="51"/>
      <c r="H15" s="12"/>
    </row>
    <row r="16" spans="1:15" customFormat="1" ht="11.25" customHeight="1" x14ac:dyDescent="0.25">
      <c r="A16" s="11"/>
      <c r="B16" s="11"/>
      <c r="C16" s="9"/>
      <c r="D16" s="9"/>
      <c r="E16" s="9"/>
      <c r="F16" s="9"/>
      <c r="G16" s="9"/>
      <c r="H16" s="12"/>
    </row>
    <row r="17" spans="1:13" customFormat="1" ht="18" x14ac:dyDescent="0.25">
      <c r="A17" s="11"/>
      <c r="B17" s="54" t="s">
        <v>6</v>
      </c>
      <c r="C17" s="54"/>
      <c r="D17" s="54"/>
      <c r="E17" s="54"/>
      <c r="F17" s="54"/>
      <c r="G17" s="54"/>
      <c r="H17" s="12"/>
    </row>
    <row r="18" spans="1:13" customFormat="1" ht="11.25" customHeight="1" x14ac:dyDescent="0.25">
      <c r="A18" s="11"/>
      <c r="B18" s="11"/>
      <c r="C18" s="9"/>
      <c r="D18" s="9"/>
      <c r="E18" s="9"/>
      <c r="F18" s="9"/>
      <c r="G18" s="9"/>
      <c r="H18" s="12"/>
    </row>
    <row r="19" spans="1:13" customFormat="1" ht="26.25" customHeight="1" x14ac:dyDescent="0.25">
      <c r="A19" s="13"/>
      <c r="B19" s="52" t="s">
        <v>81</v>
      </c>
      <c r="C19" s="52"/>
      <c r="D19" s="52"/>
      <c r="E19" s="52"/>
      <c r="F19" s="52"/>
      <c r="G19" s="52"/>
      <c r="H19" s="52"/>
      <c r="K19" s="7" t="s">
        <v>7</v>
      </c>
    </row>
    <row r="20" spans="1:13" customFormat="1" ht="13.5" customHeight="1" x14ac:dyDescent="0.25">
      <c r="A20" s="14"/>
      <c r="B20" s="55" t="s">
        <v>8</v>
      </c>
      <c r="C20" s="55"/>
      <c r="D20" s="55"/>
      <c r="E20" s="55"/>
      <c r="F20" s="55"/>
      <c r="G20" s="55"/>
      <c r="H20" s="15"/>
    </row>
    <row r="21" spans="1:13" customFormat="1" ht="9.75" customHeight="1" x14ac:dyDescent="0.25">
      <c r="A21" s="5"/>
      <c r="B21" s="5"/>
      <c r="C21" s="6"/>
      <c r="D21" s="16"/>
      <c r="E21" s="16"/>
      <c r="F21" s="16"/>
      <c r="G21" s="17"/>
      <c r="H21" s="17"/>
    </row>
    <row r="22" spans="1:13" customFormat="1" ht="15" x14ac:dyDescent="0.25">
      <c r="A22" s="18"/>
      <c r="B22" s="56" t="s">
        <v>95</v>
      </c>
      <c r="C22" s="56"/>
      <c r="D22" s="56"/>
      <c r="E22" s="56"/>
      <c r="F22" s="56"/>
      <c r="G22" s="56"/>
      <c r="H22" s="9"/>
    </row>
    <row r="23" spans="1:13" customFormat="1" ht="9.75" customHeight="1" x14ac:dyDescent="0.25">
      <c r="A23" s="5"/>
      <c r="B23" s="5"/>
      <c r="C23" s="6"/>
      <c r="D23" s="9"/>
      <c r="E23" s="9"/>
      <c r="F23" s="9"/>
      <c r="G23" s="9"/>
      <c r="H23" s="9"/>
    </row>
    <row r="24" spans="1:13" customFormat="1" ht="16.5" customHeight="1" x14ac:dyDescent="0.25">
      <c r="A24" s="62" t="s">
        <v>9</v>
      </c>
      <c r="B24" s="62" t="s">
        <v>10</v>
      </c>
      <c r="C24" s="57" t="s">
        <v>11</v>
      </c>
      <c r="D24" s="59" t="s">
        <v>12</v>
      </c>
      <c r="E24" s="60"/>
      <c r="F24" s="60"/>
      <c r="G24" s="61"/>
      <c r="H24" s="57" t="s">
        <v>13</v>
      </c>
    </row>
    <row r="25" spans="1:13" customFormat="1" ht="50.25" customHeight="1" x14ac:dyDescent="0.25">
      <c r="A25" s="63"/>
      <c r="B25" s="63"/>
      <c r="C25" s="65"/>
      <c r="D25" s="57" t="s">
        <v>14</v>
      </c>
      <c r="E25" s="57" t="s">
        <v>15</v>
      </c>
      <c r="F25" s="57" t="s">
        <v>16</v>
      </c>
      <c r="G25" s="57" t="s">
        <v>17</v>
      </c>
      <c r="H25" s="65"/>
    </row>
    <row r="26" spans="1:13" customFormat="1" ht="3.75" customHeight="1" x14ac:dyDescent="0.25">
      <c r="A26" s="64"/>
      <c r="B26" s="64"/>
      <c r="C26" s="58"/>
      <c r="D26" s="58"/>
      <c r="E26" s="58"/>
      <c r="F26" s="58"/>
      <c r="G26" s="58"/>
      <c r="H26" s="58"/>
    </row>
    <row r="27" spans="1:13" customFormat="1" ht="15" x14ac:dyDescent="0.25">
      <c r="A27" s="27">
        <v>1</v>
      </c>
      <c r="B27" s="27">
        <v>2</v>
      </c>
      <c r="C27" s="28">
        <v>3</v>
      </c>
      <c r="D27" s="28">
        <v>4</v>
      </c>
      <c r="E27" s="28">
        <v>5</v>
      </c>
      <c r="F27" s="28">
        <v>6</v>
      </c>
      <c r="G27" s="28">
        <v>7</v>
      </c>
      <c r="H27" s="28">
        <v>8</v>
      </c>
    </row>
    <row r="28" spans="1:13" customFormat="1" ht="15" customHeight="1" x14ac:dyDescent="0.25">
      <c r="A28" s="66" t="s">
        <v>18</v>
      </c>
      <c r="B28" s="67"/>
      <c r="C28" s="67"/>
      <c r="D28" s="67"/>
      <c r="E28" s="67"/>
      <c r="F28" s="67"/>
      <c r="G28" s="67"/>
      <c r="H28" s="68"/>
      <c r="L28" s="19" t="s">
        <v>18</v>
      </c>
    </row>
    <row r="29" spans="1:13" customFormat="1" ht="15" x14ac:dyDescent="0.25">
      <c r="A29" s="27" t="s">
        <v>21</v>
      </c>
      <c r="B29" s="29" t="s">
        <v>20</v>
      </c>
      <c r="C29" s="30" t="s">
        <v>80</v>
      </c>
      <c r="D29" s="31"/>
      <c r="E29" s="32">
        <v>24662.03</v>
      </c>
      <c r="F29" s="32">
        <v>675825.66</v>
      </c>
      <c r="G29" s="31"/>
      <c r="H29" s="32">
        <v>700487.69</v>
      </c>
      <c r="L29" s="19"/>
    </row>
    <row r="30" spans="1:13" customFormat="1" ht="15" x14ac:dyDescent="0.25">
      <c r="A30" s="27" t="s">
        <v>19</v>
      </c>
      <c r="B30" s="29" t="s">
        <v>22</v>
      </c>
      <c r="C30" s="30" t="s">
        <v>83</v>
      </c>
      <c r="D30" s="31"/>
      <c r="E30" s="31"/>
      <c r="F30" s="31"/>
      <c r="G30" s="32">
        <v>3492.66</v>
      </c>
      <c r="H30" s="32">
        <v>3492.66</v>
      </c>
      <c r="L30" s="19"/>
    </row>
    <row r="31" spans="1:13" customFormat="1" ht="15" customHeight="1" x14ac:dyDescent="0.25">
      <c r="A31" s="33"/>
      <c r="B31" s="69" t="s">
        <v>23</v>
      </c>
      <c r="C31" s="70"/>
      <c r="D31" s="34"/>
      <c r="E31" s="35">
        <v>24662.03</v>
      </c>
      <c r="F31" s="36">
        <v>675825.66</v>
      </c>
      <c r="G31" s="36">
        <v>3492.66</v>
      </c>
      <c r="H31" s="36">
        <v>703980.35</v>
      </c>
      <c r="L31" s="19"/>
      <c r="M31" s="20" t="s">
        <v>23</v>
      </c>
    </row>
    <row r="32" spans="1:13" customFormat="1" ht="15" customHeight="1" x14ac:dyDescent="0.25">
      <c r="A32" s="66" t="s">
        <v>24</v>
      </c>
      <c r="B32" s="67"/>
      <c r="C32" s="67"/>
      <c r="D32" s="67"/>
      <c r="E32" s="67"/>
      <c r="F32" s="67"/>
      <c r="G32" s="67"/>
      <c r="H32" s="68"/>
      <c r="L32" s="19" t="s">
        <v>24</v>
      </c>
      <c r="M32" s="20"/>
    </row>
    <row r="33" spans="1:14" customFormat="1" ht="15" x14ac:dyDescent="0.25">
      <c r="A33" s="33"/>
      <c r="B33" s="71" t="s">
        <v>25</v>
      </c>
      <c r="C33" s="72"/>
      <c r="D33" s="34"/>
      <c r="E33" s="35">
        <v>24662.03</v>
      </c>
      <c r="F33" s="36">
        <v>675825.66</v>
      </c>
      <c r="G33" s="36">
        <v>3492.66</v>
      </c>
      <c r="H33" s="36">
        <v>703980.35</v>
      </c>
      <c r="L33" s="19"/>
      <c r="M33" s="20"/>
      <c r="N33" s="21" t="s">
        <v>25</v>
      </c>
    </row>
    <row r="34" spans="1:14" customFormat="1" ht="15" customHeight="1" x14ac:dyDescent="0.25">
      <c r="A34" s="66" t="s">
        <v>26</v>
      </c>
      <c r="B34" s="67"/>
      <c r="C34" s="67"/>
      <c r="D34" s="67"/>
      <c r="E34" s="67"/>
      <c r="F34" s="67"/>
      <c r="G34" s="67"/>
      <c r="H34" s="68"/>
      <c r="L34" s="19" t="s">
        <v>26</v>
      </c>
      <c r="M34" s="20"/>
      <c r="N34" s="21"/>
    </row>
    <row r="35" spans="1:14" customFormat="1" ht="33.75" x14ac:dyDescent="0.25">
      <c r="A35" s="27" t="s">
        <v>27</v>
      </c>
      <c r="B35" s="29" t="s">
        <v>28</v>
      </c>
      <c r="C35" s="30" t="s">
        <v>29</v>
      </c>
      <c r="D35" s="31"/>
      <c r="E35" s="37">
        <v>769.46</v>
      </c>
      <c r="F35" s="31"/>
      <c r="G35" s="31"/>
      <c r="H35" s="37">
        <v>769.46</v>
      </c>
      <c r="L35" s="19"/>
      <c r="M35" s="20"/>
      <c r="N35" s="21"/>
    </row>
    <row r="36" spans="1:14" customFormat="1" ht="15" x14ac:dyDescent="0.25">
      <c r="A36" s="27"/>
      <c r="B36" s="29"/>
      <c r="C36" s="30"/>
      <c r="D36" s="31" t="s">
        <v>30</v>
      </c>
      <c r="E36" s="31" t="s">
        <v>31</v>
      </c>
      <c r="F36" s="31"/>
      <c r="G36" s="31"/>
      <c r="H36" s="31"/>
      <c r="L36" s="19"/>
      <c r="M36" s="20"/>
      <c r="N36" s="21"/>
    </row>
    <row r="37" spans="1:14" customFormat="1" ht="15" customHeight="1" x14ac:dyDescent="0.25">
      <c r="A37" s="33"/>
      <c r="B37" s="69" t="s">
        <v>32</v>
      </c>
      <c r="C37" s="70"/>
      <c r="D37" s="34"/>
      <c r="E37" s="38">
        <v>769.46</v>
      </c>
      <c r="F37" s="39"/>
      <c r="G37" s="39"/>
      <c r="H37" s="40">
        <v>769.46</v>
      </c>
      <c r="L37" s="19"/>
      <c r="M37" s="20" t="s">
        <v>32</v>
      </c>
      <c r="N37" s="21"/>
    </row>
    <row r="38" spans="1:14" customFormat="1" ht="15" x14ac:dyDescent="0.25">
      <c r="A38" s="33"/>
      <c r="B38" s="71" t="s">
        <v>33</v>
      </c>
      <c r="C38" s="72"/>
      <c r="D38" s="34"/>
      <c r="E38" s="35">
        <v>25431.49</v>
      </c>
      <c r="F38" s="36">
        <v>675825.66</v>
      </c>
      <c r="G38" s="36">
        <v>3492.66</v>
      </c>
      <c r="H38" s="36">
        <v>704749.81</v>
      </c>
      <c r="L38" s="19"/>
      <c r="M38" s="20"/>
      <c r="N38" s="21" t="s">
        <v>33</v>
      </c>
    </row>
    <row r="39" spans="1:14" customFormat="1" ht="15" customHeight="1" x14ac:dyDescent="0.25">
      <c r="A39" s="66" t="s">
        <v>34</v>
      </c>
      <c r="B39" s="67"/>
      <c r="C39" s="67"/>
      <c r="D39" s="67"/>
      <c r="E39" s="67"/>
      <c r="F39" s="67"/>
      <c r="G39" s="67"/>
      <c r="H39" s="68"/>
      <c r="L39" s="19" t="s">
        <v>34</v>
      </c>
      <c r="M39" s="20"/>
      <c r="N39" s="21"/>
    </row>
    <row r="40" spans="1:14" customFormat="1" ht="22.5" x14ac:dyDescent="0.25">
      <c r="A40" s="27" t="s">
        <v>35</v>
      </c>
      <c r="B40" s="29" t="s">
        <v>36</v>
      </c>
      <c r="C40" s="30" t="s">
        <v>37</v>
      </c>
      <c r="D40" s="31"/>
      <c r="E40" s="37">
        <v>534.05999999999995</v>
      </c>
      <c r="F40" s="31"/>
      <c r="G40" s="31"/>
      <c r="H40" s="37">
        <v>534.05999999999995</v>
      </c>
      <c r="L40" s="19"/>
      <c r="M40" s="20"/>
      <c r="N40" s="21"/>
    </row>
    <row r="41" spans="1:14" customFormat="1" ht="15" x14ac:dyDescent="0.25">
      <c r="A41" s="27"/>
      <c r="B41" s="29"/>
      <c r="C41" s="30"/>
      <c r="D41" s="31" t="s">
        <v>38</v>
      </c>
      <c r="E41" s="31" t="s">
        <v>39</v>
      </c>
      <c r="F41" s="31"/>
      <c r="G41" s="31"/>
      <c r="H41" s="31"/>
      <c r="L41" s="19"/>
      <c r="M41" s="20"/>
      <c r="N41" s="21"/>
    </row>
    <row r="42" spans="1:14" customFormat="1" ht="15" customHeight="1" x14ac:dyDescent="0.25">
      <c r="A42" s="33"/>
      <c r="B42" s="69" t="s">
        <v>40</v>
      </c>
      <c r="C42" s="70"/>
      <c r="D42" s="34"/>
      <c r="E42" s="38">
        <v>534.05999999999995</v>
      </c>
      <c r="F42" s="39"/>
      <c r="G42" s="39"/>
      <c r="H42" s="40">
        <v>534.05999999999995</v>
      </c>
      <c r="L42" s="19"/>
      <c r="M42" s="20" t="s">
        <v>40</v>
      </c>
      <c r="N42" s="21"/>
    </row>
    <row r="43" spans="1:14" customFormat="1" ht="15" x14ac:dyDescent="0.25">
      <c r="A43" s="33"/>
      <c r="B43" s="71" t="s">
        <v>41</v>
      </c>
      <c r="C43" s="72"/>
      <c r="D43" s="34"/>
      <c r="E43" s="35">
        <v>25965.55</v>
      </c>
      <c r="F43" s="36">
        <v>675825.66</v>
      </c>
      <c r="G43" s="36">
        <v>3492.66</v>
      </c>
      <c r="H43" s="36">
        <v>705283.87</v>
      </c>
      <c r="L43" s="19"/>
      <c r="M43" s="20"/>
      <c r="N43" s="21" t="s">
        <v>41</v>
      </c>
    </row>
    <row r="44" spans="1:14" customFormat="1" ht="15" customHeight="1" x14ac:dyDescent="0.25">
      <c r="A44" s="66" t="s">
        <v>42</v>
      </c>
      <c r="B44" s="67"/>
      <c r="C44" s="67"/>
      <c r="D44" s="67"/>
      <c r="E44" s="67"/>
      <c r="F44" s="67"/>
      <c r="G44" s="67"/>
      <c r="H44" s="68"/>
      <c r="L44" s="19" t="s">
        <v>42</v>
      </c>
      <c r="M44" s="20"/>
      <c r="N44" s="21"/>
    </row>
    <row r="45" spans="1:14" customFormat="1" ht="22.5" x14ac:dyDescent="0.25">
      <c r="A45" s="27" t="s">
        <v>43</v>
      </c>
      <c r="B45" s="29" t="s">
        <v>44</v>
      </c>
      <c r="C45" s="30" t="s">
        <v>45</v>
      </c>
      <c r="D45" s="31"/>
      <c r="E45" s="31"/>
      <c r="F45" s="31"/>
      <c r="G45" s="32">
        <v>15018.33</v>
      </c>
      <c r="H45" s="32">
        <v>15018.33</v>
      </c>
      <c r="L45" s="19"/>
      <c r="M45" s="20"/>
      <c r="N45" s="21"/>
    </row>
    <row r="46" spans="1:14" customFormat="1" ht="22.5" x14ac:dyDescent="0.25">
      <c r="A46" s="27"/>
      <c r="B46" s="29"/>
      <c r="C46" s="30"/>
      <c r="D46" s="31"/>
      <c r="E46" s="31"/>
      <c r="F46" s="31"/>
      <c r="G46" s="31" t="s">
        <v>46</v>
      </c>
      <c r="H46" s="31"/>
      <c r="L46" s="19"/>
      <c r="M46" s="20"/>
      <c r="N46" s="21"/>
    </row>
    <row r="47" spans="1:14" customFormat="1" ht="22.5" x14ac:dyDescent="0.25">
      <c r="A47" s="27" t="s">
        <v>47</v>
      </c>
      <c r="B47" s="29" t="s">
        <v>48</v>
      </c>
      <c r="C47" s="30" t="s">
        <v>49</v>
      </c>
      <c r="D47" s="31"/>
      <c r="E47" s="31"/>
      <c r="F47" s="31"/>
      <c r="G47" s="32">
        <v>108202.17</v>
      </c>
      <c r="H47" s="32">
        <v>108202.17</v>
      </c>
      <c r="L47" s="19"/>
      <c r="M47" s="20"/>
      <c r="N47" s="21"/>
    </row>
    <row r="48" spans="1:14" customFormat="1" ht="22.5" x14ac:dyDescent="0.25">
      <c r="A48" s="27"/>
      <c r="B48" s="29"/>
      <c r="C48" s="30"/>
      <c r="D48" s="31"/>
      <c r="E48" s="31"/>
      <c r="F48" s="31"/>
      <c r="G48" s="31" t="s">
        <v>50</v>
      </c>
      <c r="H48" s="31"/>
      <c r="L48" s="19"/>
      <c r="M48" s="20"/>
      <c r="N48" s="21"/>
    </row>
    <row r="49" spans="1:14" customFormat="1" ht="23.25" customHeight="1" x14ac:dyDescent="0.25">
      <c r="A49" s="33"/>
      <c r="B49" s="69" t="s">
        <v>51</v>
      </c>
      <c r="C49" s="70"/>
      <c r="D49" s="34"/>
      <c r="E49" s="34"/>
      <c r="F49" s="39"/>
      <c r="G49" s="41">
        <v>123220.5</v>
      </c>
      <c r="H49" s="41">
        <v>123220.5</v>
      </c>
      <c r="L49" s="19"/>
      <c r="M49" s="20" t="s">
        <v>51</v>
      </c>
      <c r="N49" s="21"/>
    </row>
    <row r="50" spans="1:14" customFormat="1" ht="48.75" customHeight="1" x14ac:dyDescent="0.25">
      <c r="A50" s="66" t="s">
        <v>52</v>
      </c>
      <c r="B50" s="67"/>
      <c r="C50" s="67"/>
      <c r="D50" s="67"/>
      <c r="E50" s="67"/>
      <c r="F50" s="67"/>
      <c r="G50" s="67"/>
      <c r="H50" s="68"/>
      <c r="L50" s="19" t="s">
        <v>52</v>
      </c>
      <c r="M50" s="20"/>
      <c r="N50" s="21"/>
    </row>
    <row r="51" spans="1:14" customFormat="1" ht="24.75" customHeight="1" x14ac:dyDescent="0.25">
      <c r="A51" s="27">
        <v>7</v>
      </c>
      <c r="B51" s="73" t="s">
        <v>96</v>
      </c>
      <c r="C51" s="73" t="s">
        <v>62</v>
      </c>
      <c r="D51" s="74"/>
      <c r="E51" s="74"/>
      <c r="F51" s="74"/>
      <c r="G51" s="32">
        <f>66666.67/5.32</f>
        <v>12531.32894736842</v>
      </c>
      <c r="H51" s="32">
        <f>66666.67/5.32</f>
        <v>12531.32894736842</v>
      </c>
      <c r="L51" s="19"/>
      <c r="M51" s="20"/>
      <c r="N51" s="21"/>
    </row>
    <row r="52" spans="1:14" customFormat="1" ht="15" x14ac:dyDescent="0.25">
      <c r="A52" s="33"/>
      <c r="B52" s="71" t="s">
        <v>53</v>
      </c>
      <c r="C52" s="72"/>
      <c r="D52" s="34"/>
      <c r="E52" s="35">
        <v>25965.55</v>
      </c>
      <c r="F52" s="36">
        <v>675825.66</v>
      </c>
      <c r="G52" s="36">
        <f>G43+G49+G51</f>
        <v>139244.48894736843</v>
      </c>
      <c r="H52" s="36">
        <f>H43+H49+H51</f>
        <v>841035.69894736842</v>
      </c>
      <c r="L52" s="19"/>
      <c r="M52" s="20"/>
      <c r="N52" s="21" t="s">
        <v>53</v>
      </c>
    </row>
    <row r="53" spans="1:14" customFormat="1" ht="15" customHeight="1" x14ac:dyDescent="0.25">
      <c r="A53" s="66" t="s">
        <v>54</v>
      </c>
      <c r="B53" s="67"/>
      <c r="C53" s="67"/>
      <c r="D53" s="67"/>
      <c r="E53" s="67"/>
      <c r="F53" s="67"/>
      <c r="G53" s="67"/>
      <c r="H53" s="68"/>
      <c r="L53" s="19" t="s">
        <v>54</v>
      </c>
      <c r="M53" s="20"/>
      <c r="N53" s="21"/>
    </row>
    <row r="54" spans="1:14" customFormat="1" ht="45" x14ac:dyDescent="0.25">
      <c r="A54" s="27" t="s">
        <v>66</v>
      </c>
      <c r="B54" s="29" t="s">
        <v>55</v>
      </c>
      <c r="C54" s="30" t="s">
        <v>56</v>
      </c>
      <c r="D54" s="31"/>
      <c r="E54" s="37">
        <v>778.97</v>
      </c>
      <c r="F54" s="32">
        <v>20274.77</v>
      </c>
      <c r="G54" s="32">
        <v>3801.39</v>
      </c>
      <c r="H54" s="32">
        <v>24855.13</v>
      </c>
      <c r="L54" s="19"/>
      <c r="M54" s="20"/>
      <c r="N54" s="21"/>
    </row>
    <row r="55" spans="1:14" customFormat="1" ht="15" x14ac:dyDescent="0.25">
      <c r="A55" s="27"/>
      <c r="B55" s="29"/>
      <c r="C55" s="30"/>
      <c r="D55" s="31" t="s">
        <v>57</v>
      </c>
      <c r="E55" s="31" t="s">
        <v>58</v>
      </c>
      <c r="F55" s="31" t="s">
        <v>59</v>
      </c>
      <c r="G55" s="31" t="s">
        <v>60</v>
      </c>
      <c r="H55" s="31"/>
      <c r="L55" s="19"/>
      <c r="M55" s="20"/>
      <c r="N55" s="21"/>
    </row>
    <row r="56" spans="1:14" customFormat="1" ht="15" customHeight="1" x14ac:dyDescent="0.25">
      <c r="A56" s="33"/>
      <c r="B56" s="69" t="s">
        <v>63</v>
      </c>
      <c r="C56" s="70"/>
      <c r="D56" s="34"/>
      <c r="E56" s="38">
        <v>778.97</v>
      </c>
      <c r="F56" s="36">
        <v>20274.77</v>
      </c>
      <c r="G56" s="36">
        <f>G54</f>
        <v>3801.39</v>
      </c>
      <c r="H56" s="35">
        <f>SUM(E56:G56)</f>
        <v>24855.13</v>
      </c>
      <c r="L56" s="19"/>
      <c r="M56" s="20" t="s">
        <v>63</v>
      </c>
      <c r="N56" s="21"/>
    </row>
    <row r="57" spans="1:14" customFormat="1" ht="15" customHeight="1" x14ac:dyDescent="0.25">
      <c r="A57" s="33"/>
      <c r="B57" s="71" t="s">
        <v>64</v>
      </c>
      <c r="C57" s="72"/>
      <c r="D57" s="34"/>
      <c r="E57" s="35">
        <f>E52+E56</f>
        <v>26744.52</v>
      </c>
      <c r="F57" s="35">
        <f t="shared" ref="F57:H57" si="0">F52+F56</f>
        <v>696100.43</v>
      </c>
      <c r="G57" s="35">
        <f t="shared" si="0"/>
        <v>143045.87894736844</v>
      </c>
      <c r="H57" s="35">
        <f t="shared" si="0"/>
        <v>865890.82894736843</v>
      </c>
      <c r="L57" s="19"/>
      <c r="M57" s="20"/>
      <c r="N57" s="21" t="s">
        <v>64</v>
      </c>
    </row>
    <row r="58" spans="1:14" customFormat="1" ht="15" customHeight="1" x14ac:dyDescent="0.25">
      <c r="A58" s="66" t="s">
        <v>65</v>
      </c>
      <c r="B58" s="67"/>
      <c r="C58" s="67"/>
      <c r="D58" s="67"/>
      <c r="E58" s="67"/>
      <c r="F58" s="67"/>
      <c r="G58" s="67"/>
      <c r="H58" s="68"/>
      <c r="L58" s="19" t="s">
        <v>65</v>
      </c>
      <c r="M58" s="20"/>
      <c r="N58" s="21"/>
    </row>
    <row r="59" spans="1:14" customFormat="1" ht="15" x14ac:dyDescent="0.25">
      <c r="A59" s="27" t="s">
        <v>61</v>
      </c>
      <c r="B59" s="29" t="s">
        <v>67</v>
      </c>
      <c r="C59" s="30" t="s">
        <v>68</v>
      </c>
      <c r="D59" s="31"/>
      <c r="E59" s="32">
        <f>E57*0.2</f>
        <v>5348.9040000000005</v>
      </c>
      <c r="F59" s="32">
        <f>F57*0.2</f>
        <v>139220.08600000001</v>
      </c>
      <c r="G59" s="32">
        <v>28609.18</v>
      </c>
      <c r="H59" s="32">
        <f>H57*0.2</f>
        <v>173178.16578947369</v>
      </c>
      <c r="L59" s="19"/>
      <c r="M59" s="20"/>
      <c r="N59" s="21"/>
    </row>
    <row r="60" spans="1:14" customFormat="1" ht="15" x14ac:dyDescent="0.25">
      <c r="A60" s="27"/>
      <c r="B60" s="29"/>
      <c r="C60" s="30"/>
      <c r="D60" s="31" t="s">
        <v>69</v>
      </c>
      <c r="E60" s="31" t="s">
        <v>70</v>
      </c>
      <c r="F60" s="31" t="s">
        <v>71</v>
      </c>
      <c r="G60" s="31" t="s">
        <v>72</v>
      </c>
      <c r="H60" s="31"/>
      <c r="L60" s="19"/>
      <c r="M60" s="20"/>
      <c r="N60" s="21"/>
    </row>
    <row r="61" spans="1:14" customFormat="1" ht="15" customHeight="1" x14ac:dyDescent="0.25">
      <c r="A61" s="33"/>
      <c r="B61" s="69" t="s">
        <v>73</v>
      </c>
      <c r="C61" s="70"/>
      <c r="D61" s="34"/>
      <c r="E61" s="35">
        <f>E59</f>
        <v>5348.9040000000005</v>
      </c>
      <c r="F61" s="35">
        <f t="shared" ref="F61:H61" si="1">F59</f>
        <v>139220.08600000001</v>
      </c>
      <c r="G61" s="35">
        <f t="shared" si="1"/>
        <v>28609.18</v>
      </c>
      <c r="H61" s="35">
        <f t="shared" si="1"/>
        <v>173178.16578947369</v>
      </c>
      <c r="L61" s="19"/>
      <c r="M61" s="20" t="s">
        <v>73</v>
      </c>
      <c r="N61" s="21"/>
    </row>
    <row r="62" spans="1:14" customFormat="1" ht="15" customHeight="1" x14ac:dyDescent="0.25">
      <c r="A62" s="33"/>
      <c r="B62" s="71" t="s">
        <v>74</v>
      </c>
      <c r="C62" s="72"/>
      <c r="D62" s="34"/>
      <c r="E62" s="35">
        <f>E57+E61</f>
        <v>32093.423999999999</v>
      </c>
      <c r="F62" s="35">
        <f t="shared" ref="F62:H62" si="2">F57+F61</f>
        <v>835320.51600000006</v>
      </c>
      <c r="G62" s="35">
        <f t="shared" si="2"/>
        <v>171655.05894736844</v>
      </c>
      <c r="H62" s="35">
        <v>1039069</v>
      </c>
      <c r="L62" s="19"/>
      <c r="M62" s="20"/>
      <c r="N62" s="21" t="s">
        <v>74</v>
      </c>
    </row>
    <row r="65" spans="1:8" customFormat="1" ht="15" x14ac:dyDescent="0.25">
      <c r="A65" s="22" t="s">
        <v>75</v>
      </c>
      <c r="B65" s="5"/>
      <c r="C65" s="42" t="s">
        <v>84</v>
      </c>
      <c r="D65" s="23"/>
      <c r="E65" s="23"/>
      <c r="F65" s="23"/>
      <c r="G65" s="23"/>
      <c r="H65" s="23"/>
    </row>
    <row r="66" spans="1:8" customFormat="1" ht="15" x14ac:dyDescent="0.25">
      <c r="A66" s="5"/>
      <c r="B66" s="5"/>
      <c r="C66" s="24"/>
      <c r="D66" s="24" t="s">
        <v>76</v>
      </c>
      <c r="E66" s="24"/>
      <c r="F66" s="24"/>
      <c r="G66" s="24"/>
      <c r="H66" s="24"/>
    </row>
    <row r="67" spans="1:8" customFormat="1" ht="15" x14ac:dyDescent="0.25">
      <c r="A67" s="22" t="s">
        <v>77</v>
      </c>
      <c r="B67" s="5"/>
      <c r="C67" s="42" t="s">
        <v>85</v>
      </c>
      <c r="D67" s="23"/>
      <c r="E67" s="23"/>
      <c r="F67" s="23"/>
      <c r="G67" s="23"/>
      <c r="H67" s="23"/>
    </row>
    <row r="68" spans="1:8" customFormat="1" ht="15" x14ac:dyDescent="0.25">
      <c r="A68" s="5"/>
      <c r="B68" s="5"/>
      <c r="C68" s="24"/>
      <c r="D68" s="24" t="s">
        <v>76</v>
      </c>
      <c r="E68" s="24"/>
      <c r="F68" s="24"/>
      <c r="G68" s="24"/>
      <c r="H68" s="24"/>
    </row>
    <row r="69" spans="1:8" customFormat="1" ht="15" x14ac:dyDescent="0.25">
      <c r="A69" s="22" t="s">
        <v>78</v>
      </c>
      <c r="B69" s="5"/>
      <c r="C69" s="25"/>
      <c r="D69" s="25"/>
      <c r="E69" s="25"/>
      <c r="F69" s="25"/>
      <c r="G69" s="25"/>
      <c r="H69" s="25"/>
    </row>
    <row r="70" spans="1:8" customFormat="1" ht="15" x14ac:dyDescent="0.25">
      <c r="A70" s="5"/>
      <c r="B70" s="5"/>
      <c r="C70" s="8"/>
      <c r="D70" s="24" t="s">
        <v>76</v>
      </c>
      <c r="E70" s="24"/>
      <c r="F70" s="24"/>
      <c r="G70" s="24"/>
      <c r="H70" s="24"/>
    </row>
    <row r="71" spans="1:8" customFormat="1" ht="15" x14ac:dyDescent="0.25">
      <c r="A71" s="22" t="s">
        <v>1</v>
      </c>
      <c r="B71" s="5"/>
      <c r="C71" s="25"/>
      <c r="D71" s="25"/>
      <c r="E71" s="25"/>
      <c r="F71" s="25"/>
      <c r="G71" s="25"/>
      <c r="H71" s="25"/>
    </row>
    <row r="72" spans="1:8" customFormat="1" ht="15" x14ac:dyDescent="0.25">
      <c r="A72" s="5"/>
      <c r="B72" s="5"/>
      <c r="C72" s="51" t="s">
        <v>79</v>
      </c>
      <c r="D72" s="51"/>
      <c r="E72" s="51"/>
      <c r="F72" s="51"/>
      <c r="G72" s="24"/>
      <c r="H72" s="24"/>
    </row>
    <row r="74" spans="1:8" customFormat="1" ht="15" x14ac:dyDescent="0.25">
      <c r="C74" s="26"/>
    </row>
  </sheetData>
  <mergeCells count="38">
    <mergeCell ref="B49:C49"/>
    <mergeCell ref="A50:H50"/>
    <mergeCell ref="B52:C52"/>
    <mergeCell ref="A53:H53"/>
    <mergeCell ref="C72:F72"/>
    <mergeCell ref="B56:C56"/>
    <mergeCell ref="B57:C57"/>
    <mergeCell ref="A58:H58"/>
    <mergeCell ref="B61:C61"/>
    <mergeCell ref="B62:C62"/>
    <mergeCell ref="B38:C38"/>
    <mergeCell ref="A39:H39"/>
    <mergeCell ref="B42:C42"/>
    <mergeCell ref="B43:C43"/>
    <mergeCell ref="A44:H44"/>
    <mergeCell ref="B31:C31"/>
    <mergeCell ref="A32:H32"/>
    <mergeCell ref="B33:C33"/>
    <mergeCell ref="A34:H34"/>
    <mergeCell ref="B37:C37"/>
    <mergeCell ref="A24:A26"/>
    <mergeCell ref="B24:B26"/>
    <mergeCell ref="C24:C26"/>
    <mergeCell ref="H24:H26"/>
    <mergeCell ref="A28:H28"/>
    <mergeCell ref="B20:G20"/>
    <mergeCell ref="B22:G22"/>
    <mergeCell ref="D25:D26"/>
    <mergeCell ref="E25:E26"/>
    <mergeCell ref="F25:F26"/>
    <mergeCell ref="G25:G26"/>
    <mergeCell ref="D24:G24"/>
    <mergeCell ref="C10:G10"/>
    <mergeCell ref="C11:G11"/>
    <mergeCell ref="B19:H19"/>
    <mergeCell ref="C14:G14"/>
    <mergeCell ref="C15:G15"/>
    <mergeCell ref="B17:G17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Копия Сводный сметный расчет - </vt:lpstr>
      <vt:lpstr>'Копия Сводный сметный расчет - '!Заголовки_для_печати</vt:lpstr>
      <vt:lpstr>'Копия Сводный сметный расчет -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i5</dc:creator>
  <cp:lastModifiedBy>Сверчков Сергей  Михайлович</cp:lastModifiedBy>
  <cp:lastPrinted>2023-03-09T12:40:51Z</cp:lastPrinted>
  <dcterms:created xsi:type="dcterms:W3CDTF">2020-09-30T08:50:27Z</dcterms:created>
  <dcterms:modified xsi:type="dcterms:W3CDTF">2023-03-09T12:42:27Z</dcterms:modified>
</cp:coreProperties>
</file>